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ver Night Tests\10June2015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I110" i="1"/>
  <c r="H95" i="1"/>
  <c r="G95" i="1"/>
  <c r="H87" i="1"/>
  <c r="G87" i="1"/>
  <c r="H76" i="1"/>
  <c r="I76" i="1" s="1"/>
  <c r="G76" i="1"/>
  <c r="H71" i="1"/>
  <c r="G71" i="1"/>
  <c r="H70" i="1"/>
  <c r="I70" i="1" s="1"/>
  <c r="G70" i="1"/>
  <c r="H61" i="1"/>
  <c r="G61" i="1"/>
  <c r="H49" i="1"/>
  <c r="G49" i="1"/>
  <c r="I49" i="1"/>
  <c r="H37" i="1"/>
  <c r="G37" i="1"/>
  <c r="H32" i="1"/>
  <c r="G32" i="1"/>
  <c r="H30" i="1"/>
  <c r="G30" i="1"/>
  <c r="H28" i="1"/>
  <c r="H9" i="1"/>
  <c r="G9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3" i="1"/>
  <c r="H8" i="1"/>
  <c r="G8" i="1"/>
  <c r="I8" i="1" s="1"/>
  <c r="K17" i="1"/>
  <c r="K20" i="1" s="1"/>
  <c r="K14" i="1"/>
  <c r="I4" i="1"/>
  <c r="I5" i="1"/>
  <c r="I6" i="1"/>
  <c r="I7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1" i="1"/>
  <c r="I33" i="1"/>
  <c r="I34" i="1"/>
  <c r="I35" i="1"/>
  <c r="I36" i="1"/>
  <c r="I38" i="1"/>
  <c r="I39" i="1"/>
  <c r="I40" i="1"/>
  <c r="I41" i="1"/>
  <c r="I42" i="1"/>
  <c r="I43" i="1"/>
  <c r="I44" i="1"/>
  <c r="I45" i="1"/>
  <c r="I46" i="1"/>
  <c r="I47" i="1"/>
  <c r="I48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1" i="1"/>
  <c r="I72" i="1"/>
  <c r="I73" i="1"/>
  <c r="I74" i="1"/>
  <c r="I75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3" i="1"/>
  <c r="I37" i="1" l="1"/>
  <c r="I32" i="1"/>
  <c r="I30" i="1"/>
  <c r="K4" i="1"/>
  <c r="K10" i="1" l="1"/>
</calcChain>
</file>

<file path=xl/sharedStrings.xml><?xml version="1.0" encoding="utf-8"?>
<sst xmlns="http://schemas.openxmlformats.org/spreadsheetml/2006/main" count="74" uniqueCount="26">
  <si>
    <t>Expected Run Time</t>
  </si>
  <si>
    <t>Actual Run Time</t>
  </si>
  <si>
    <t>start min</t>
  </si>
  <si>
    <t>start sec</t>
  </si>
  <si>
    <t>stop min</t>
  </si>
  <si>
    <t>stop sec</t>
  </si>
  <si>
    <t>Time Elapsed</t>
  </si>
  <si>
    <t>Expected Average</t>
  </si>
  <si>
    <t>Actual Average</t>
  </si>
  <si>
    <t>minutes</t>
  </si>
  <si>
    <t>seconds</t>
  </si>
  <si>
    <t>Total in seconds</t>
  </si>
  <si>
    <t>hours</t>
  </si>
  <si>
    <t>110 - 130 and 147 - 200</t>
  </si>
  <si>
    <t>Excluding Tests*</t>
  </si>
  <si>
    <t xml:space="preserve">*people walked in </t>
  </si>
  <si>
    <t xml:space="preserve">without using the </t>
  </si>
  <si>
    <t>override.</t>
  </si>
  <si>
    <t>Percent Margin of Error</t>
  </si>
  <si>
    <t>False Pos/Neg</t>
  </si>
  <si>
    <t>False Positives</t>
  </si>
  <si>
    <t>False Negatives</t>
  </si>
  <si>
    <t>n</t>
  </si>
  <si>
    <t>************</t>
  </si>
  <si>
    <t>Percent False Negatives</t>
  </si>
  <si>
    <t>~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</si>
</sst>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tabSelected="1" workbookViewId="0">
      <selection activeCell="K8" sqref="K8"/>
    </sheetView>
  </sheetViews>
  <sheetFormatPr defaultRowHeight="15" x14ac:dyDescent="0.25"/>
  <cols>
    <col min="1" max="1" width="6.7109375" customWidth="1"/>
    <col min="2" max="2" width="8" customWidth="1"/>
    <col min="3" max="3" width="8.5703125" customWidth="1"/>
    <col min="4" max="4" width="14.85546875" customWidth="1"/>
    <col min="9" max="9" width="13" customWidth="1"/>
    <col min="10" max="10" width="13.42578125" customWidth="1"/>
    <col min="11" max="11" width="22.7109375" style="1" customWidth="1"/>
    <col min="13" max="13" width="20.28515625" customWidth="1"/>
  </cols>
  <sheetData>
    <row r="1" spans="1:13" x14ac:dyDescent="0.25">
      <c r="A1" t="s">
        <v>0</v>
      </c>
      <c r="E1" t="s">
        <v>1</v>
      </c>
      <c r="I1" t="s">
        <v>6</v>
      </c>
      <c r="J1" t="s">
        <v>19</v>
      </c>
      <c r="M1" t="s">
        <v>14</v>
      </c>
    </row>
    <row r="2" spans="1:13" x14ac:dyDescent="0.25">
      <c r="A2" t="s">
        <v>12</v>
      </c>
      <c r="B2" t="s">
        <v>9</v>
      </c>
      <c r="C2" t="s">
        <v>10</v>
      </c>
      <c r="D2" t="s">
        <v>11</v>
      </c>
      <c r="E2" t="s">
        <v>2</v>
      </c>
      <c r="F2" t="s">
        <v>3</v>
      </c>
      <c r="G2" t="s">
        <v>4</v>
      </c>
      <c r="H2" t="s">
        <v>5</v>
      </c>
      <c r="M2" t="s">
        <v>13</v>
      </c>
    </row>
    <row r="3" spans="1:13" x14ac:dyDescent="0.25">
      <c r="A3">
        <v>0</v>
      </c>
      <c r="B3">
        <v>0</v>
      </c>
      <c r="C3">
        <v>14</v>
      </c>
      <c r="D3">
        <f>((A3*60*60)+(B3*60)+C3)</f>
        <v>14</v>
      </c>
      <c r="E3">
        <v>1</v>
      </c>
      <c r="F3">
        <v>20</v>
      </c>
      <c r="G3">
        <v>1</v>
      </c>
      <c r="H3">
        <v>31</v>
      </c>
      <c r="I3">
        <f>((G3*60)+H3)-((E3*60)+F3)</f>
        <v>11</v>
      </c>
      <c r="K3" s="1" t="s">
        <v>7</v>
      </c>
    </row>
    <row r="4" spans="1:13" x14ac:dyDescent="0.25">
      <c r="A4">
        <v>0</v>
      </c>
      <c r="B4">
        <v>0</v>
      </c>
      <c r="C4">
        <v>14</v>
      </c>
      <c r="D4">
        <f t="shared" ref="D4:D67" si="0">((A4*60*60)+(B4*60)+C4)</f>
        <v>14</v>
      </c>
      <c r="E4">
        <v>1</v>
      </c>
      <c r="F4">
        <v>50</v>
      </c>
      <c r="G4">
        <v>2</v>
      </c>
      <c r="H4">
        <v>13</v>
      </c>
      <c r="I4">
        <f t="shared" ref="I4:I67" si="1">((G4*60)+H4)-((E4*60)+F4)</f>
        <v>23</v>
      </c>
      <c r="K4" s="1">
        <f>AVERAGE(D3:D127)</f>
        <v>456.98399999999998</v>
      </c>
    </row>
    <row r="5" spans="1:13" x14ac:dyDescent="0.25">
      <c r="A5">
        <v>0</v>
      </c>
      <c r="B5">
        <v>0</v>
      </c>
      <c r="C5">
        <v>16</v>
      </c>
      <c r="D5">
        <f t="shared" si="0"/>
        <v>16</v>
      </c>
      <c r="E5">
        <v>2</v>
      </c>
      <c r="F5">
        <v>24</v>
      </c>
      <c r="G5">
        <v>2</v>
      </c>
      <c r="H5">
        <v>40</v>
      </c>
      <c r="I5">
        <f t="shared" si="1"/>
        <v>16</v>
      </c>
      <c r="M5" t="s">
        <v>15</v>
      </c>
    </row>
    <row r="6" spans="1:13" x14ac:dyDescent="0.25">
      <c r="A6">
        <v>0</v>
      </c>
      <c r="B6">
        <v>0</v>
      </c>
      <c r="C6">
        <v>14</v>
      </c>
      <c r="D6">
        <f t="shared" si="0"/>
        <v>14</v>
      </c>
      <c r="E6">
        <v>3</v>
      </c>
      <c r="F6">
        <v>0</v>
      </c>
      <c r="G6">
        <v>3</v>
      </c>
      <c r="H6">
        <v>34</v>
      </c>
      <c r="I6">
        <f t="shared" si="1"/>
        <v>34</v>
      </c>
      <c r="J6" t="s">
        <v>22</v>
      </c>
      <c r="K6" s="1" t="s">
        <v>8</v>
      </c>
      <c r="M6" t="s">
        <v>16</v>
      </c>
    </row>
    <row r="7" spans="1:13" x14ac:dyDescent="0.25">
      <c r="A7">
        <v>0</v>
      </c>
      <c r="B7">
        <v>31</v>
      </c>
      <c r="C7">
        <v>10</v>
      </c>
      <c r="D7">
        <f t="shared" si="0"/>
        <v>1870</v>
      </c>
      <c r="E7">
        <v>3</v>
      </c>
      <c r="F7">
        <v>36</v>
      </c>
      <c r="G7">
        <v>34</v>
      </c>
      <c r="H7">
        <v>51</v>
      </c>
      <c r="I7">
        <f t="shared" si="1"/>
        <v>1875</v>
      </c>
      <c r="K7" s="1">
        <f>AVERAGE(I3:I127)</f>
        <v>429.55200000000002</v>
      </c>
      <c r="M7" t="s">
        <v>17</v>
      </c>
    </row>
    <row r="8" spans="1:13" x14ac:dyDescent="0.25">
      <c r="A8">
        <v>1</v>
      </c>
      <c r="B8">
        <v>11</v>
      </c>
      <c r="C8">
        <v>59</v>
      </c>
      <c r="D8">
        <f t="shared" si="0"/>
        <v>4319</v>
      </c>
      <c r="E8">
        <v>35</v>
      </c>
      <c r="F8">
        <v>5</v>
      </c>
      <c r="G8">
        <f>51+51+4</f>
        <v>106</v>
      </c>
      <c r="H8">
        <f>20+23+17</f>
        <v>60</v>
      </c>
      <c r="I8">
        <f t="shared" si="1"/>
        <v>4315</v>
      </c>
    </row>
    <row r="9" spans="1:13" x14ac:dyDescent="0.25">
      <c r="A9">
        <v>0</v>
      </c>
      <c r="B9">
        <v>56</v>
      </c>
      <c r="C9">
        <v>35</v>
      </c>
      <c r="D9">
        <f t="shared" si="0"/>
        <v>3395</v>
      </c>
      <c r="E9">
        <v>4</v>
      </c>
      <c r="F9">
        <v>39</v>
      </c>
      <c r="G9">
        <f>51+45</f>
        <v>96</v>
      </c>
      <c r="H9">
        <f>23+55</f>
        <v>78</v>
      </c>
      <c r="I9">
        <f t="shared" si="1"/>
        <v>5559</v>
      </c>
      <c r="J9" t="s">
        <v>23</v>
      </c>
      <c r="K9" s="1" t="s">
        <v>18</v>
      </c>
    </row>
    <row r="10" spans="1:13" x14ac:dyDescent="0.25">
      <c r="A10">
        <v>0</v>
      </c>
      <c r="B10">
        <v>11</v>
      </c>
      <c r="C10">
        <v>31</v>
      </c>
      <c r="D10">
        <f t="shared" si="0"/>
        <v>691</v>
      </c>
      <c r="I10">
        <f t="shared" si="1"/>
        <v>0</v>
      </c>
      <c r="K10" s="1">
        <f>ABS((K4-K7)/K7)*100</f>
        <v>6.3861884009386429</v>
      </c>
    </row>
    <row r="11" spans="1:13" x14ac:dyDescent="0.25">
      <c r="A11">
        <v>0</v>
      </c>
      <c r="B11">
        <v>4</v>
      </c>
      <c r="C11">
        <v>5</v>
      </c>
      <c r="D11">
        <f t="shared" si="0"/>
        <v>245</v>
      </c>
      <c r="I11">
        <f t="shared" si="1"/>
        <v>0</v>
      </c>
    </row>
    <row r="12" spans="1:13" x14ac:dyDescent="0.25">
      <c r="A12">
        <v>0</v>
      </c>
      <c r="B12">
        <v>0</v>
      </c>
      <c r="C12">
        <v>0</v>
      </c>
      <c r="D12">
        <f t="shared" si="0"/>
        <v>0</v>
      </c>
      <c r="I12">
        <f t="shared" si="1"/>
        <v>0</v>
      </c>
    </row>
    <row r="13" spans="1:13" x14ac:dyDescent="0.25">
      <c r="A13">
        <v>0</v>
      </c>
      <c r="B13">
        <v>6</v>
      </c>
      <c r="C13">
        <v>15</v>
      </c>
      <c r="D13">
        <f t="shared" si="0"/>
        <v>375</v>
      </c>
      <c r="I13">
        <f t="shared" si="1"/>
        <v>0</v>
      </c>
      <c r="K13" s="1" t="s">
        <v>20</v>
      </c>
    </row>
    <row r="14" spans="1:13" x14ac:dyDescent="0.25">
      <c r="A14">
        <v>0</v>
      </c>
      <c r="B14">
        <v>1</v>
      </c>
      <c r="C14">
        <v>26</v>
      </c>
      <c r="D14">
        <f t="shared" si="0"/>
        <v>86</v>
      </c>
      <c r="I14">
        <f t="shared" si="1"/>
        <v>0</v>
      </c>
      <c r="K14" s="1">
        <f>SUMPRODUCT((LEN(J3:J127)-LEN(SUBSTITUTE(J3:J127,"p","")))/LEN("p"))</f>
        <v>0</v>
      </c>
    </row>
    <row r="15" spans="1:13" x14ac:dyDescent="0.25">
      <c r="A15">
        <v>0</v>
      </c>
      <c r="B15">
        <v>10</v>
      </c>
      <c r="C15">
        <v>49</v>
      </c>
      <c r="D15">
        <f t="shared" si="0"/>
        <v>649</v>
      </c>
      <c r="I15">
        <f t="shared" si="1"/>
        <v>0</v>
      </c>
    </row>
    <row r="16" spans="1:13" x14ac:dyDescent="0.25">
      <c r="A16">
        <v>0</v>
      </c>
      <c r="B16">
        <v>29</v>
      </c>
      <c r="C16">
        <v>21</v>
      </c>
      <c r="D16">
        <f t="shared" si="0"/>
        <v>1761</v>
      </c>
      <c r="E16">
        <v>46</v>
      </c>
      <c r="F16">
        <v>17</v>
      </c>
      <c r="G16">
        <v>75</v>
      </c>
      <c r="H16">
        <v>57</v>
      </c>
      <c r="I16">
        <f t="shared" si="1"/>
        <v>1780</v>
      </c>
      <c r="K16" s="1" t="s">
        <v>21</v>
      </c>
    </row>
    <row r="17" spans="1:11" x14ac:dyDescent="0.25">
      <c r="A17">
        <v>0</v>
      </c>
      <c r="B17">
        <v>2</v>
      </c>
      <c r="C17">
        <v>40</v>
      </c>
      <c r="D17">
        <f t="shared" si="0"/>
        <v>160</v>
      </c>
      <c r="E17">
        <v>24</v>
      </c>
      <c r="F17">
        <v>34</v>
      </c>
      <c r="G17">
        <v>27</v>
      </c>
      <c r="H17">
        <v>6</v>
      </c>
      <c r="I17">
        <f t="shared" si="1"/>
        <v>152</v>
      </c>
      <c r="J17" t="s">
        <v>22</v>
      </c>
      <c r="K17" s="1">
        <f>SUMPRODUCT((LEN(J3:J127)-LEN(SUBSTITUTE(J3:J127,"n","")))/LEN("n"))</f>
        <v>48</v>
      </c>
    </row>
    <row r="18" spans="1:11" x14ac:dyDescent="0.25">
      <c r="A18">
        <v>0</v>
      </c>
      <c r="B18">
        <v>0</v>
      </c>
      <c r="C18">
        <v>14</v>
      </c>
      <c r="D18">
        <f t="shared" si="0"/>
        <v>14</v>
      </c>
      <c r="E18">
        <v>27</v>
      </c>
      <c r="F18">
        <v>34</v>
      </c>
      <c r="G18">
        <v>28</v>
      </c>
      <c r="H18">
        <v>9</v>
      </c>
      <c r="I18">
        <f t="shared" si="1"/>
        <v>35</v>
      </c>
      <c r="J18" t="s">
        <v>22</v>
      </c>
    </row>
    <row r="19" spans="1:11" x14ac:dyDescent="0.25">
      <c r="A19">
        <v>0</v>
      </c>
      <c r="B19">
        <v>1</v>
      </c>
      <c r="C19">
        <v>5</v>
      </c>
      <c r="D19">
        <f t="shared" si="0"/>
        <v>65</v>
      </c>
      <c r="E19">
        <v>28</v>
      </c>
      <c r="F19">
        <v>10</v>
      </c>
      <c r="G19">
        <v>29</v>
      </c>
      <c r="H19">
        <v>34</v>
      </c>
      <c r="I19">
        <f t="shared" si="1"/>
        <v>84</v>
      </c>
      <c r="J19" t="s">
        <v>22</v>
      </c>
      <c r="K19" s="1" t="s">
        <v>24</v>
      </c>
    </row>
    <row r="20" spans="1:11" x14ac:dyDescent="0.25">
      <c r="A20">
        <v>0</v>
      </c>
      <c r="B20">
        <v>2</v>
      </c>
      <c r="C20">
        <v>25</v>
      </c>
      <c r="D20">
        <f t="shared" si="0"/>
        <v>145</v>
      </c>
      <c r="E20">
        <v>29</v>
      </c>
      <c r="F20">
        <v>34</v>
      </c>
      <c r="G20">
        <v>32</v>
      </c>
      <c r="H20">
        <v>19</v>
      </c>
      <c r="I20">
        <f t="shared" si="1"/>
        <v>165</v>
      </c>
      <c r="J20" t="s">
        <v>22</v>
      </c>
      <c r="K20" s="1">
        <f>100*(K17/125)</f>
        <v>38.4</v>
      </c>
    </row>
    <row r="21" spans="1:11" x14ac:dyDescent="0.25">
      <c r="A21">
        <v>0</v>
      </c>
      <c r="B21">
        <v>0</v>
      </c>
      <c r="C21">
        <v>0</v>
      </c>
      <c r="D21">
        <f t="shared" si="0"/>
        <v>0</v>
      </c>
      <c r="E21">
        <v>32</v>
      </c>
      <c r="F21">
        <v>20</v>
      </c>
      <c r="G21">
        <v>32</v>
      </c>
      <c r="H21">
        <v>40</v>
      </c>
      <c r="I21">
        <f t="shared" si="1"/>
        <v>20</v>
      </c>
      <c r="J21" t="s">
        <v>22</v>
      </c>
    </row>
    <row r="22" spans="1:11" x14ac:dyDescent="0.25">
      <c r="A22">
        <v>0</v>
      </c>
      <c r="B22">
        <v>0</v>
      </c>
      <c r="C22">
        <v>0</v>
      </c>
      <c r="D22">
        <f t="shared" si="0"/>
        <v>0</v>
      </c>
      <c r="E22">
        <v>32</v>
      </c>
      <c r="F22">
        <v>40</v>
      </c>
      <c r="G22">
        <v>33</v>
      </c>
      <c r="H22">
        <v>0</v>
      </c>
      <c r="I22">
        <f t="shared" si="1"/>
        <v>20</v>
      </c>
      <c r="J22" t="s">
        <v>22</v>
      </c>
    </row>
    <row r="23" spans="1:11" x14ac:dyDescent="0.25">
      <c r="A23">
        <v>0</v>
      </c>
      <c r="B23">
        <v>5</v>
      </c>
      <c r="C23">
        <v>48</v>
      </c>
      <c r="D23">
        <f t="shared" si="0"/>
        <v>348</v>
      </c>
      <c r="E23">
        <v>33</v>
      </c>
      <c r="F23">
        <v>0</v>
      </c>
      <c r="G23">
        <v>39</v>
      </c>
      <c r="H23">
        <v>8</v>
      </c>
      <c r="I23">
        <f t="shared" si="1"/>
        <v>368</v>
      </c>
      <c r="J23" t="s">
        <v>22</v>
      </c>
    </row>
    <row r="24" spans="1:11" x14ac:dyDescent="0.25">
      <c r="A24">
        <v>0</v>
      </c>
      <c r="B24">
        <v>0</v>
      </c>
      <c r="C24">
        <v>14</v>
      </c>
      <c r="D24">
        <f t="shared" si="0"/>
        <v>14</v>
      </c>
      <c r="E24">
        <v>39</v>
      </c>
      <c r="F24">
        <v>8</v>
      </c>
      <c r="G24">
        <v>39</v>
      </c>
      <c r="H24">
        <v>42</v>
      </c>
      <c r="I24">
        <f t="shared" si="1"/>
        <v>34</v>
      </c>
      <c r="J24" t="s">
        <v>22</v>
      </c>
    </row>
    <row r="25" spans="1:11" x14ac:dyDescent="0.25">
      <c r="A25">
        <v>0</v>
      </c>
      <c r="B25">
        <v>4</v>
      </c>
      <c r="C25">
        <v>6</v>
      </c>
      <c r="D25">
        <f t="shared" si="0"/>
        <v>246</v>
      </c>
      <c r="E25">
        <v>39</v>
      </c>
      <c r="F25">
        <v>43</v>
      </c>
      <c r="G25">
        <v>43</v>
      </c>
      <c r="H25">
        <v>49</v>
      </c>
      <c r="I25">
        <f t="shared" si="1"/>
        <v>246</v>
      </c>
    </row>
    <row r="26" spans="1:11" x14ac:dyDescent="0.25">
      <c r="A26">
        <v>0</v>
      </c>
      <c r="B26">
        <v>2</v>
      </c>
      <c r="C26">
        <v>10</v>
      </c>
      <c r="D26">
        <f t="shared" si="0"/>
        <v>130</v>
      </c>
      <c r="E26">
        <v>44</v>
      </c>
      <c r="F26">
        <v>8</v>
      </c>
      <c r="G26">
        <v>46</v>
      </c>
      <c r="H26">
        <v>37</v>
      </c>
      <c r="I26">
        <f t="shared" si="1"/>
        <v>149</v>
      </c>
      <c r="J26" t="s">
        <v>22</v>
      </c>
    </row>
    <row r="27" spans="1:11" x14ac:dyDescent="0.25">
      <c r="A27">
        <v>0</v>
      </c>
      <c r="B27">
        <v>2</v>
      </c>
      <c r="C27">
        <v>10</v>
      </c>
      <c r="D27">
        <f t="shared" si="0"/>
        <v>130</v>
      </c>
      <c r="E27">
        <v>46</v>
      </c>
      <c r="F27">
        <v>38</v>
      </c>
      <c r="G27">
        <v>49</v>
      </c>
      <c r="H27">
        <v>8</v>
      </c>
      <c r="I27">
        <f t="shared" si="1"/>
        <v>150</v>
      </c>
      <c r="J27" t="s">
        <v>22</v>
      </c>
    </row>
    <row r="28" spans="1:11" x14ac:dyDescent="0.25">
      <c r="A28">
        <v>0</v>
      </c>
      <c r="B28">
        <v>2</v>
      </c>
      <c r="C28">
        <v>24</v>
      </c>
      <c r="D28">
        <f t="shared" si="0"/>
        <v>144</v>
      </c>
      <c r="E28">
        <v>49</v>
      </c>
      <c r="F28">
        <v>8</v>
      </c>
      <c r="G28">
        <v>51</v>
      </c>
      <c r="H28">
        <f>25+13</f>
        <v>38</v>
      </c>
      <c r="I28">
        <f t="shared" si="1"/>
        <v>150</v>
      </c>
    </row>
    <row r="29" spans="1:11" x14ac:dyDescent="0.25">
      <c r="A29">
        <v>0</v>
      </c>
      <c r="B29">
        <v>18</v>
      </c>
      <c r="C29">
        <v>59</v>
      </c>
      <c r="D29">
        <f t="shared" si="0"/>
        <v>1139</v>
      </c>
      <c r="E29">
        <v>0</v>
      </c>
      <c r="F29">
        <v>27</v>
      </c>
      <c r="G29">
        <v>19</v>
      </c>
      <c r="H29">
        <v>46</v>
      </c>
      <c r="I29">
        <f t="shared" si="1"/>
        <v>1159</v>
      </c>
      <c r="J29" t="s">
        <v>22</v>
      </c>
    </row>
    <row r="30" spans="1:11" x14ac:dyDescent="0.25">
      <c r="A30">
        <v>1</v>
      </c>
      <c r="B30">
        <v>21</v>
      </c>
      <c r="C30">
        <v>14</v>
      </c>
      <c r="D30">
        <f t="shared" si="0"/>
        <v>4874</v>
      </c>
      <c r="E30">
        <v>19</v>
      </c>
      <c r="F30">
        <v>46</v>
      </c>
      <c r="G30">
        <f>51+49</f>
        <v>100</v>
      </c>
      <c r="H30">
        <f>27+49</f>
        <v>76</v>
      </c>
      <c r="I30">
        <f t="shared" si="1"/>
        <v>4890</v>
      </c>
    </row>
    <row r="31" spans="1:11" x14ac:dyDescent="0.25">
      <c r="A31">
        <v>0</v>
      </c>
      <c r="B31">
        <v>0</v>
      </c>
      <c r="C31">
        <v>43</v>
      </c>
      <c r="D31">
        <f t="shared" si="0"/>
        <v>43</v>
      </c>
      <c r="E31">
        <v>49</v>
      </c>
      <c r="F31">
        <v>50</v>
      </c>
      <c r="G31">
        <v>50</v>
      </c>
      <c r="H31">
        <v>28</v>
      </c>
      <c r="I31">
        <f t="shared" si="1"/>
        <v>38</v>
      </c>
    </row>
    <row r="32" spans="1:11" x14ac:dyDescent="0.25">
      <c r="A32">
        <v>0</v>
      </c>
      <c r="B32">
        <v>1</v>
      </c>
      <c r="C32">
        <v>55</v>
      </c>
      <c r="D32">
        <f t="shared" si="0"/>
        <v>115</v>
      </c>
      <c r="E32">
        <v>50</v>
      </c>
      <c r="F32">
        <v>55</v>
      </c>
      <c r="G32">
        <f>51+1</f>
        <v>52</v>
      </c>
      <c r="H32">
        <f>25+28</f>
        <v>53</v>
      </c>
      <c r="I32">
        <f t="shared" si="1"/>
        <v>118</v>
      </c>
    </row>
    <row r="33" spans="1:10" x14ac:dyDescent="0.25">
      <c r="A33">
        <v>0</v>
      </c>
      <c r="B33">
        <v>4</v>
      </c>
      <c r="C33">
        <v>48</v>
      </c>
      <c r="D33">
        <f t="shared" si="0"/>
        <v>288</v>
      </c>
      <c r="E33">
        <v>1</v>
      </c>
      <c r="F33">
        <v>45</v>
      </c>
      <c r="G33">
        <v>6</v>
      </c>
      <c r="H33">
        <v>53</v>
      </c>
      <c r="I33">
        <f t="shared" si="1"/>
        <v>308</v>
      </c>
      <c r="J33" t="s">
        <v>22</v>
      </c>
    </row>
    <row r="34" spans="1:10" x14ac:dyDescent="0.25">
      <c r="A34">
        <v>0</v>
      </c>
      <c r="B34">
        <v>2</v>
      </c>
      <c r="C34">
        <v>23</v>
      </c>
      <c r="D34">
        <f t="shared" si="0"/>
        <v>143</v>
      </c>
      <c r="E34">
        <v>6</v>
      </c>
      <c r="F34">
        <v>54</v>
      </c>
      <c r="G34">
        <v>9</v>
      </c>
      <c r="H34">
        <v>36</v>
      </c>
      <c r="I34">
        <f t="shared" si="1"/>
        <v>162</v>
      </c>
      <c r="J34" t="s">
        <v>22</v>
      </c>
    </row>
    <row r="35" spans="1:10" x14ac:dyDescent="0.25">
      <c r="A35">
        <v>0</v>
      </c>
      <c r="B35">
        <v>21</v>
      </c>
      <c r="C35">
        <v>30</v>
      </c>
      <c r="D35">
        <f t="shared" si="0"/>
        <v>1290</v>
      </c>
      <c r="E35">
        <v>9</v>
      </c>
      <c r="F35">
        <v>37</v>
      </c>
      <c r="G35">
        <v>31</v>
      </c>
      <c r="H35">
        <v>25</v>
      </c>
      <c r="I35">
        <f t="shared" si="1"/>
        <v>1308</v>
      </c>
      <c r="J35" t="s">
        <v>22</v>
      </c>
    </row>
    <row r="36" spans="1:10" x14ac:dyDescent="0.25">
      <c r="A36">
        <v>0</v>
      </c>
      <c r="B36">
        <v>8</v>
      </c>
      <c r="C36">
        <v>57</v>
      </c>
      <c r="D36">
        <f t="shared" si="0"/>
        <v>537</v>
      </c>
      <c r="E36">
        <v>31</v>
      </c>
      <c r="F36">
        <v>25</v>
      </c>
      <c r="G36">
        <v>40</v>
      </c>
      <c r="H36">
        <v>41</v>
      </c>
      <c r="I36">
        <f t="shared" si="1"/>
        <v>556</v>
      </c>
      <c r="J36" t="s">
        <v>22</v>
      </c>
    </row>
    <row r="37" spans="1:10" x14ac:dyDescent="0.25">
      <c r="A37">
        <v>0</v>
      </c>
      <c r="B37">
        <v>19</v>
      </c>
      <c r="C37">
        <v>17</v>
      </c>
      <c r="D37">
        <f t="shared" si="0"/>
        <v>1157</v>
      </c>
      <c r="E37">
        <v>40</v>
      </c>
      <c r="F37">
        <v>42</v>
      </c>
      <c r="G37">
        <f>51+8</f>
        <v>59</v>
      </c>
      <c r="H37">
        <f>25+52</f>
        <v>77</v>
      </c>
      <c r="I37">
        <f t="shared" si="1"/>
        <v>1175</v>
      </c>
      <c r="J37" t="s">
        <v>22</v>
      </c>
    </row>
    <row r="38" spans="1:10" x14ac:dyDescent="0.25">
      <c r="A38">
        <v>0</v>
      </c>
      <c r="B38">
        <v>3</v>
      </c>
      <c r="C38">
        <v>6</v>
      </c>
      <c r="D38">
        <f t="shared" si="0"/>
        <v>186</v>
      </c>
      <c r="E38">
        <v>8</v>
      </c>
      <c r="F38">
        <v>53</v>
      </c>
      <c r="G38">
        <v>12</v>
      </c>
      <c r="H38">
        <v>19</v>
      </c>
      <c r="I38">
        <f t="shared" si="1"/>
        <v>206</v>
      </c>
      <c r="J38" t="s">
        <v>22</v>
      </c>
    </row>
    <row r="39" spans="1:10" x14ac:dyDescent="0.25">
      <c r="A39">
        <v>0</v>
      </c>
      <c r="B39">
        <v>0</v>
      </c>
      <c r="C39">
        <v>28</v>
      </c>
      <c r="D39">
        <f t="shared" si="0"/>
        <v>28</v>
      </c>
      <c r="E39">
        <v>12</v>
      </c>
      <c r="F39">
        <v>19</v>
      </c>
      <c r="G39">
        <v>13</v>
      </c>
      <c r="H39">
        <v>7</v>
      </c>
      <c r="I39">
        <f t="shared" si="1"/>
        <v>48</v>
      </c>
      <c r="J39" t="s">
        <v>22</v>
      </c>
    </row>
    <row r="40" spans="1:10" x14ac:dyDescent="0.25">
      <c r="A40">
        <v>0</v>
      </c>
      <c r="B40">
        <v>1</v>
      </c>
      <c r="C40">
        <v>26</v>
      </c>
      <c r="D40">
        <f t="shared" si="0"/>
        <v>86</v>
      </c>
      <c r="E40">
        <v>13</v>
      </c>
      <c r="F40">
        <v>7</v>
      </c>
      <c r="G40">
        <v>14</v>
      </c>
      <c r="H40">
        <v>30</v>
      </c>
      <c r="I40">
        <f t="shared" si="1"/>
        <v>83</v>
      </c>
    </row>
    <row r="41" spans="1:10" x14ac:dyDescent="0.25">
      <c r="A41">
        <v>0</v>
      </c>
      <c r="B41">
        <v>0</v>
      </c>
      <c r="C41">
        <v>43</v>
      </c>
      <c r="D41">
        <f t="shared" si="0"/>
        <v>43</v>
      </c>
      <c r="E41">
        <v>14</v>
      </c>
      <c r="F41">
        <v>54</v>
      </c>
      <c r="G41">
        <v>15</v>
      </c>
      <c r="H41">
        <v>56</v>
      </c>
      <c r="I41">
        <f t="shared" si="1"/>
        <v>62</v>
      </c>
      <c r="J41" t="s">
        <v>22</v>
      </c>
    </row>
    <row r="42" spans="1:10" x14ac:dyDescent="0.25">
      <c r="A42">
        <v>0</v>
      </c>
      <c r="B42">
        <v>0</v>
      </c>
      <c r="C42">
        <v>14</v>
      </c>
      <c r="D42">
        <f t="shared" si="0"/>
        <v>14</v>
      </c>
      <c r="E42">
        <v>15</v>
      </c>
      <c r="F42">
        <v>56</v>
      </c>
      <c r="G42">
        <v>16</v>
      </c>
      <c r="H42">
        <v>30</v>
      </c>
      <c r="I42">
        <f t="shared" si="1"/>
        <v>34</v>
      </c>
    </row>
    <row r="43" spans="1:10" x14ac:dyDescent="0.25">
      <c r="A43">
        <v>0</v>
      </c>
      <c r="B43">
        <v>2</v>
      </c>
      <c r="C43">
        <v>38</v>
      </c>
      <c r="D43">
        <f t="shared" si="0"/>
        <v>158</v>
      </c>
      <c r="E43">
        <v>16</v>
      </c>
      <c r="F43">
        <v>31</v>
      </c>
      <c r="G43">
        <v>19</v>
      </c>
      <c r="H43">
        <v>6</v>
      </c>
      <c r="I43">
        <f t="shared" si="1"/>
        <v>155</v>
      </c>
    </row>
    <row r="44" spans="1:10" x14ac:dyDescent="0.25">
      <c r="A44">
        <v>0</v>
      </c>
      <c r="B44">
        <v>2</v>
      </c>
      <c r="C44">
        <v>9</v>
      </c>
      <c r="D44">
        <f t="shared" si="0"/>
        <v>129</v>
      </c>
      <c r="E44">
        <v>19</v>
      </c>
      <c r="F44">
        <v>28</v>
      </c>
      <c r="G44">
        <v>21</v>
      </c>
      <c r="H44">
        <v>57</v>
      </c>
      <c r="I44">
        <f t="shared" si="1"/>
        <v>149</v>
      </c>
    </row>
    <row r="45" spans="1:10" x14ac:dyDescent="0.25">
      <c r="A45">
        <v>0</v>
      </c>
      <c r="B45">
        <v>3</v>
      </c>
      <c r="C45">
        <v>49</v>
      </c>
      <c r="D45">
        <f t="shared" si="0"/>
        <v>229</v>
      </c>
      <c r="E45">
        <v>21</v>
      </c>
      <c r="F45">
        <v>57</v>
      </c>
      <c r="G45">
        <v>26</v>
      </c>
      <c r="H45">
        <v>6</v>
      </c>
      <c r="I45">
        <f t="shared" si="1"/>
        <v>249</v>
      </c>
      <c r="J45" t="s">
        <v>22</v>
      </c>
    </row>
    <row r="46" spans="1:10" x14ac:dyDescent="0.25">
      <c r="A46">
        <v>0</v>
      </c>
      <c r="B46">
        <v>0</v>
      </c>
      <c r="C46">
        <v>29</v>
      </c>
      <c r="D46">
        <f t="shared" si="0"/>
        <v>29</v>
      </c>
      <c r="E46">
        <v>26</v>
      </c>
      <c r="F46">
        <v>6</v>
      </c>
      <c r="G46">
        <v>26</v>
      </c>
      <c r="H46">
        <v>55</v>
      </c>
      <c r="I46">
        <f t="shared" si="1"/>
        <v>49</v>
      </c>
      <c r="J46" t="s">
        <v>22</v>
      </c>
    </row>
    <row r="47" spans="1:10" x14ac:dyDescent="0.25">
      <c r="A47">
        <v>0</v>
      </c>
      <c r="B47">
        <v>2</v>
      </c>
      <c r="C47">
        <v>52</v>
      </c>
      <c r="D47">
        <f t="shared" si="0"/>
        <v>172</v>
      </c>
      <c r="E47">
        <v>26</v>
      </c>
      <c r="F47">
        <v>55</v>
      </c>
      <c r="G47">
        <v>29</v>
      </c>
      <c r="H47">
        <v>50</v>
      </c>
      <c r="I47">
        <f t="shared" si="1"/>
        <v>175</v>
      </c>
    </row>
    <row r="48" spans="1:10" x14ac:dyDescent="0.25">
      <c r="A48">
        <v>0</v>
      </c>
      <c r="B48">
        <v>9</v>
      </c>
      <c r="C48">
        <v>28</v>
      </c>
      <c r="D48">
        <f t="shared" si="0"/>
        <v>568</v>
      </c>
      <c r="E48">
        <v>30</v>
      </c>
      <c r="F48">
        <v>6</v>
      </c>
      <c r="G48">
        <v>39</v>
      </c>
      <c r="H48">
        <v>54</v>
      </c>
      <c r="I48">
        <f t="shared" si="1"/>
        <v>588</v>
      </c>
      <c r="J48" t="s">
        <v>22</v>
      </c>
    </row>
    <row r="49" spans="1:10" x14ac:dyDescent="0.25">
      <c r="A49">
        <v>0</v>
      </c>
      <c r="B49">
        <v>24</v>
      </c>
      <c r="C49">
        <v>60</v>
      </c>
      <c r="D49">
        <f t="shared" si="0"/>
        <v>1500</v>
      </c>
      <c r="E49">
        <v>39</v>
      </c>
      <c r="F49">
        <v>54</v>
      </c>
      <c r="G49">
        <f>51+13</f>
        <v>64</v>
      </c>
      <c r="H49">
        <f>24+29</f>
        <v>53</v>
      </c>
      <c r="I49">
        <f t="shared" si="1"/>
        <v>1499</v>
      </c>
    </row>
    <row r="50" spans="1:10" x14ac:dyDescent="0.25">
      <c r="A50">
        <v>0</v>
      </c>
      <c r="B50">
        <v>2</v>
      </c>
      <c r="C50">
        <v>5</v>
      </c>
      <c r="D50">
        <f t="shared" si="0"/>
        <v>125</v>
      </c>
      <c r="E50">
        <v>13</v>
      </c>
      <c r="F50">
        <v>48</v>
      </c>
      <c r="G50">
        <v>16</v>
      </c>
      <c r="H50">
        <v>2</v>
      </c>
      <c r="I50">
        <f t="shared" si="1"/>
        <v>134</v>
      </c>
    </row>
    <row r="51" spans="1:10" x14ac:dyDescent="0.25">
      <c r="A51">
        <v>0</v>
      </c>
      <c r="B51">
        <v>2</v>
      </c>
      <c r="C51">
        <v>19</v>
      </c>
      <c r="D51">
        <f t="shared" si="0"/>
        <v>139</v>
      </c>
      <c r="E51">
        <v>16</v>
      </c>
      <c r="F51">
        <v>13</v>
      </c>
      <c r="G51">
        <v>18</v>
      </c>
      <c r="H51">
        <v>52</v>
      </c>
      <c r="I51">
        <f t="shared" si="1"/>
        <v>159</v>
      </c>
      <c r="J51" t="s">
        <v>22</v>
      </c>
    </row>
    <row r="52" spans="1:10" x14ac:dyDescent="0.25">
      <c r="A52">
        <v>0</v>
      </c>
      <c r="B52">
        <v>0</v>
      </c>
      <c r="C52">
        <v>28</v>
      </c>
      <c r="D52">
        <f t="shared" si="0"/>
        <v>28</v>
      </c>
      <c r="E52">
        <v>18</v>
      </c>
      <c r="F52">
        <v>52</v>
      </c>
      <c r="G52">
        <v>19</v>
      </c>
      <c r="H52">
        <v>39</v>
      </c>
      <c r="I52">
        <f t="shared" si="1"/>
        <v>47</v>
      </c>
      <c r="J52" t="s">
        <v>22</v>
      </c>
    </row>
    <row r="53" spans="1:10" x14ac:dyDescent="0.25">
      <c r="A53">
        <v>0</v>
      </c>
      <c r="B53">
        <v>13</v>
      </c>
      <c r="C53">
        <v>9</v>
      </c>
      <c r="D53">
        <f t="shared" si="0"/>
        <v>789</v>
      </c>
      <c r="E53">
        <v>19</v>
      </c>
      <c r="F53">
        <v>39</v>
      </c>
      <c r="G53">
        <v>33</v>
      </c>
      <c r="H53">
        <v>7</v>
      </c>
      <c r="I53">
        <f t="shared" si="1"/>
        <v>808</v>
      </c>
      <c r="J53" t="s">
        <v>22</v>
      </c>
    </row>
    <row r="54" spans="1:10" x14ac:dyDescent="0.25">
      <c r="A54">
        <v>0</v>
      </c>
      <c r="B54">
        <v>1</v>
      </c>
      <c r="C54">
        <v>24</v>
      </c>
      <c r="D54">
        <f t="shared" si="0"/>
        <v>84</v>
      </c>
      <c r="E54">
        <v>33</v>
      </c>
      <c r="F54">
        <v>7</v>
      </c>
      <c r="G54">
        <v>34</v>
      </c>
      <c r="H54">
        <v>50</v>
      </c>
      <c r="I54">
        <f t="shared" si="1"/>
        <v>103</v>
      </c>
      <c r="J54" t="s">
        <v>22</v>
      </c>
    </row>
    <row r="55" spans="1:10" x14ac:dyDescent="0.25">
      <c r="A55">
        <v>0</v>
      </c>
      <c r="B55">
        <v>7</v>
      </c>
      <c r="C55">
        <v>47</v>
      </c>
      <c r="D55">
        <f t="shared" si="0"/>
        <v>467</v>
      </c>
      <c r="E55">
        <v>34</v>
      </c>
      <c r="F55">
        <v>50</v>
      </c>
      <c r="G55">
        <v>42</v>
      </c>
      <c r="H55">
        <v>34</v>
      </c>
      <c r="I55">
        <f t="shared" si="1"/>
        <v>464</v>
      </c>
    </row>
    <row r="56" spans="1:10" x14ac:dyDescent="0.25">
      <c r="A56">
        <v>0</v>
      </c>
      <c r="B56">
        <v>1</v>
      </c>
      <c r="C56">
        <v>22</v>
      </c>
      <c r="D56">
        <f t="shared" si="0"/>
        <v>82</v>
      </c>
      <c r="E56">
        <v>42</v>
      </c>
      <c r="F56">
        <v>57</v>
      </c>
      <c r="G56">
        <v>44</v>
      </c>
      <c r="H56">
        <v>17</v>
      </c>
      <c r="I56">
        <f t="shared" si="1"/>
        <v>80</v>
      </c>
    </row>
    <row r="57" spans="1:10" x14ac:dyDescent="0.25">
      <c r="A57">
        <v>0</v>
      </c>
      <c r="B57">
        <v>0</v>
      </c>
      <c r="C57">
        <v>14</v>
      </c>
      <c r="D57">
        <f t="shared" si="0"/>
        <v>14</v>
      </c>
      <c r="E57">
        <v>44</v>
      </c>
      <c r="F57">
        <v>39</v>
      </c>
      <c r="G57">
        <v>44</v>
      </c>
      <c r="H57">
        <v>54</v>
      </c>
      <c r="I57">
        <f t="shared" si="1"/>
        <v>15</v>
      </c>
    </row>
    <row r="58" spans="1:10" x14ac:dyDescent="0.25">
      <c r="A58">
        <v>0</v>
      </c>
      <c r="B58">
        <v>1</v>
      </c>
      <c r="C58">
        <v>36</v>
      </c>
      <c r="D58">
        <f t="shared" si="0"/>
        <v>96</v>
      </c>
      <c r="E58">
        <v>45</v>
      </c>
      <c r="F58">
        <v>12</v>
      </c>
      <c r="G58">
        <v>46</v>
      </c>
      <c r="H58">
        <v>54</v>
      </c>
      <c r="I58">
        <f t="shared" si="1"/>
        <v>102</v>
      </c>
    </row>
    <row r="59" spans="1:10" x14ac:dyDescent="0.25">
      <c r="A59">
        <v>0</v>
      </c>
      <c r="B59">
        <v>0</v>
      </c>
      <c r="C59">
        <v>41</v>
      </c>
      <c r="D59">
        <f t="shared" si="0"/>
        <v>41</v>
      </c>
      <c r="E59">
        <v>47</v>
      </c>
      <c r="F59">
        <v>7</v>
      </c>
      <c r="G59">
        <v>48</v>
      </c>
      <c r="H59">
        <v>8</v>
      </c>
      <c r="I59">
        <f t="shared" si="1"/>
        <v>61</v>
      </c>
      <c r="J59" t="s">
        <v>22</v>
      </c>
    </row>
    <row r="60" spans="1:10" x14ac:dyDescent="0.25">
      <c r="A60">
        <v>0</v>
      </c>
      <c r="B60">
        <v>0</v>
      </c>
      <c r="C60">
        <v>42</v>
      </c>
      <c r="D60">
        <f t="shared" si="0"/>
        <v>42</v>
      </c>
      <c r="E60">
        <v>48</v>
      </c>
      <c r="F60">
        <v>8</v>
      </c>
      <c r="G60">
        <v>48</v>
      </c>
      <c r="H60">
        <v>54</v>
      </c>
      <c r="I60">
        <f t="shared" si="1"/>
        <v>46</v>
      </c>
    </row>
    <row r="61" spans="1:10" x14ac:dyDescent="0.25">
      <c r="A61">
        <v>0</v>
      </c>
      <c r="B61">
        <v>3</v>
      </c>
      <c r="C61">
        <v>40</v>
      </c>
      <c r="D61">
        <f t="shared" si="0"/>
        <v>220</v>
      </c>
      <c r="E61">
        <v>49</v>
      </c>
      <c r="F61">
        <v>9</v>
      </c>
      <c r="G61">
        <f>51+1</f>
        <v>52</v>
      </c>
      <c r="H61">
        <f>23+44</f>
        <v>67</v>
      </c>
      <c r="I61">
        <f t="shared" si="1"/>
        <v>238</v>
      </c>
      <c r="J61" t="s">
        <v>22</v>
      </c>
    </row>
    <row r="62" spans="1:10" x14ac:dyDescent="0.25">
      <c r="A62">
        <v>0</v>
      </c>
      <c r="B62">
        <v>3</v>
      </c>
      <c r="C62">
        <v>54</v>
      </c>
      <c r="D62">
        <f t="shared" si="0"/>
        <v>234</v>
      </c>
      <c r="E62">
        <v>1</v>
      </c>
      <c r="F62">
        <v>44</v>
      </c>
      <c r="G62">
        <v>5</v>
      </c>
      <c r="H62">
        <v>57</v>
      </c>
      <c r="I62">
        <f t="shared" si="1"/>
        <v>253</v>
      </c>
      <c r="J62" t="s">
        <v>22</v>
      </c>
    </row>
    <row r="63" spans="1:10" x14ac:dyDescent="0.25">
      <c r="A63">
        <v>0</v>
      </c>
      <c r="B63">
        <v>1</v>
      </c>
      <c r="C63">
        <v>24</v>
      </c>
      <c r="D63">
        <f t="shared" si="0"/>
        <v>84</v>
      </c>
      <c r="E63">
        <v>5</v>
      </c>
      <c r="F63">
        <v>57</v>
      </c>
      <c r="G63">
        <v>7</v>
      </c>
      <c r="H63">
        <v>25</v>
      </c>
      <c r="I63">
        <f t="shared" si="1"/>
        <v>88</v>
      </c>
    </row>
    <row r="64" spans="1:10" x14ac:dyDescent="0.25">
      <c r="A64">
        <v>0</v>
      </c>
      <c r="B64">
        <v>2</v>
      </c>
      <c r="C64">
        <v>31</v>
      </c>
      <c r="D64">
        <f t="shared" si="0"/>
        <v>151</v>
      </c>
      <c r="E64">
        <v>7</v>
      </c>
      <c r="F64">
        <v>41</v>
      </c>
      <c r="G64">
        <v>10</v>
      </c>
      <c r="H64">
        <v>31</v>
      </c>
      <c r="I64">
        <f t="shared" si="1"/>
        <v>170</v>
      </c>
      <c r="J64" t="s">
        <v>22</v>
      </c>
    </row>
    <row r="65" spans="1:10" x14ac:dyDescent="0.25">
      <c r="A65">
        <v>0</v>
      </c>
      <c r="B65">
        <v>17</v>
      </c>
      <c r="C65">
        <v>49</v>
      </c>
      <c r="D65">
        <f t="shared" si="0"/>
        <v>1069</v>
      </c>
      <c r="E65">
        <v>10</v>
      </c>
      <c r="F65">
        <v>31</v>
      </c>
      <c r="G65">
        <v>28</v>
      </c>
      <c r="H65">
        <v>20</v>
      </c>
      <c r="I65">
        <f t="shared" si="1"/>
        <v>1069</v>
      </c>
    </row>
    <row r="66" spans="1:10" x14ac:dyDescent="0.25">
      <c r="A66">
        <v>0</v>
      </c>
      <c r="B66">
        <v>0</v>
      </c>
      <c r="C66">
        <v>42</v>
      </c>
      <c r="D66">
        <f t="shared" si="0"/>
        <v>42</v>
      </c>
      <c r="E66">
        <v>28</v>
      </c>
      <c r="F66">
        <v>39</v>
      </c>
      <c r="G66">
        <v>29</v>
      </c>
      <c r="H66">
        <v>40</v>
      </c>
      <c r="I66">
        <f t="shared" si="1"/>
        <v>61</v>
      </c>
      <c r="J66" t="s">
        <v>22</v>
      </c>
    </row>
    <row r="67" spans="1:10" x14ac:dyDescent="0.25">
      <c r="A67">
        <v>0</v>
      </c>
      <c r="B67">
        <v>0</v>
      </c>
      <c r="C67">
        <v>28</v>
      </c>
      <c r="D67">
        <f t="shared" si="0"/>
        <v>28</v>
      </c>
      <c r="E67">
        <v>29</v>
      </c>
      <c r="F67">
        <v>40</v>
      </c>
      <c r="G67">
        <v>30</v>
      </c>
      <c r="H67">
        <v>28</v>
      </c>
      <c r="I67">
        <f t="shared" si="1"/>
        <v>48</v>
      </c>
      <c r="J67" t="s">
        <v>22</v>
      </c>
    </row>
    <row r="68" spans="1:10" x14ac:dyDescent="0.25">
      <c r="A68">
        <v>0</v>
      </c>
      <c r="B68">
        <v>0</v>
      </c>
      <c r="C68">
        <v>56</v>
      </c>
      <c r="D68">
        <f t="shared" ref="D68:D127" si="2">((A68*60*60)+(B68*60)+C68)</f>
        <v>56</v>
      </c>
      <c r="E68">
        <v>30</v>
      </c>
      <c r="F68">
        <v>28</v>
      </c>
      <c r="G68">
        <v>31</v>
      </c>
      <c r="H68">
        <v>44</v>
      </c>
      <c r="I68">
        <f t="shared" ref="I68:I112" si="3">((G68*60)+H68)-((E68*60)+F68)</f>
        <v>76</v>
      </c>
      <c r="J68" t="s">
        <v>22</v>
      </c>
    </row>
    <row r="69" spans="1:10" x14ac:dyDescent="0.25">
      <c r="A69">
        <v>0</v>
      </c>
      <c r="B69">
        <v>15</v>
      </c>
      <c r="C69">
        <v>45</v>
      </c>
      <c r="D69">
        <f t="shared" si="2"/>
        <v>945</v>
      </c>
      <c r="E69">
        <v>31</v>
      </c>
      <c r="F69">
        <v>44</v>
      </c>
      <c r="G69">
        <v>47</v>
      </c>
      <c r="H69">
        <v>20</v>
      </c>
      <c r="I69">
        <f t="shared" si="3"/>
        <v>936</v>
      </c>
    </row>
    <row r="70" spans="1:10" x14ac:dyDescent="0.25">
      <c r="A70">
        <v>0</v>
      </c>
      <c r="B70">
        <v>49</v>
      </c>
      <c r="C70">
        <v>30</v>
      </c>
      <c r="D70">
        <f t="shared" si="2"/>
        <v>2970</v>
      </c>
      <c r="E70">
        <v>47</v>
      </c>
      <c r="F70">
        <v>47</v>
      </c>
      <c r="G70">
        <f>51+45</f>
        <v>96</v>
      </c>
      <c r="H70">
        <f>24+48</f>
        <v>72</v>
      </c>
      <c r="I70">
        <f t="shared" si="3"/>
        <v>2965</v>
      </c>
    </row>
    <row r="71" spans="1:10" x14ac:dyDescent="0.25">
      <c r="A71">
        <v>0</v>
      </c>
      <c r="B71">
        <v>20</v>
      </c>
      <c r="C71">
        <v>18</v>
      </c>
      <c r="D71">
        <f t="shared" si="2"/>
        <v>1218</v>
      </c>
      <c r="E71">
        <v>46</v>
      </c>
      <c r="F71">
        <v>14</v>
      </c>
      <c r="G71">
        <f>51+15</f>
        <v>66</v>
      </c>
      <c r="H71">
        <f>26+24</f>
        <v>50</v>
      </c>
      <c r="I71">
        <f t="shared" si="3"/>
        <v>1236</v>
      </c>
    </row>
    <row r="72" spans="1:10" x14ac:dyDescent="0.25">
      <c r="A72">
        <v>0</v>
      </c>
      <c r="B72">
        <v>0</v>
      </c>
      <c r="C72">
        <v>57</v>
      </c>
      <c r="D72">
        <f t="shared" si="2"/>
        <v>57</v>
      </c>
      <c r="E72">
        <v>15</v>
      </c>
      <c r="F72">
        <v>24</v>
      </c>
      <c r="G72">
        <v>16</v>
      </c>
      <c r="H72">
        <v>21</v>
      </c>
      <c r="I72">
        <f t="shared" si="3"/>
        <v>57</v>
      </c>
    </row>
    <row r="73" spans="1:10" x14ac:dyDescent="0.25">
      <c r="A73">
        <v>0</v>
      </c>
      <c r="B73">
        <v>4</v>
      </c>
      <c r="C73">
        <v>18</v>
      </c>
      <c r="D73">
        <f t="shared" si="2"/>
        <v>258</v>
      </c>
      <c r="E73">
        <v>16</v>
      </c>
      <c r="F73">
        <v>42</v>
      </c>
      <c r="G73">
        <v>21</v>
      </c>
      <c r="H73">
        <v>0</v>
      </c>
      <c r="I73">
        <f t="shared" si="3"/>
        <v>258</v>
      </c>
    </row>
    <row r="74" spans="1:10" x14ac:dyDescent="0.25">
      <c r="A74">
        <v>0</v>
      </c>
      <c r="B74">
        <v>0</v>
      </c>
      <c r="C74">
        <v>43</v>
      </c>
      <c r="D74">
        <f t="shared" si="2"/>
        <v>43</v>
      </c>
      <c r="E74">
        <v>21</v>
      </c>
      <c r="F74">
        <v>20</v>
      </c>
      <c r="G74">
        <v>21</v>
      </c>
      <c r="H74">
        <v>56</v>
      </c>
      <c r="I74">
        <f t="shared" si="3"/>
        <v>36</v>
      </c>
    </row>
    <row r="75" spans="1:10" x14ac:dyDescent="0.25">
      <c r="A75">
        <v>0</v>
      </c>
      <c r="B75">
        <v>0</v>
      </c>
      <c r="C75">
        <v>14</v>
      </c>
      <c r="D75">
        <f t="shared" si="2"/>
        <v>14</v>
      </c>
      <c r="E75">
        <v>22</v>
      </c>
      <c r="F75">
        <v>22</v>
      </c>
      <c r="G75">
        <v>22</v>
      </c>
      <c r="H75">
        <v>57</v>
      </c>
      <c r="I75">
        <f t="shared" si="3"/>
        <v>35</v>
      </c>
      <c r="J75" t="s">
        <v>22</v>
      </c>
    </row>
    <row r="76" spans="1:10" x14ac:dyDescent="0.25">
      <c r="A76">
        <v>0</v>
      </c>
      <c r="B76">
        <v>34</v>
      </c>
      <c r="C76">
        <v>1</v>
      </c>
      <c r="D76">
        <f t="shared" si="2"/>
        <v>2041</v>
      </c>
      <c r="E76">
        <v>22</v>
      </c>
      <c r="F76">
        <v>57</v>
      </c>
      <c r="G76">
        <f>51+5</f>
        <v>56</v>
      </c>
      <c r="H76">
        <f>23+33</f>
        <v>56</v>
      </c>
      <c r="I76">
        <f t="shared" si="3"/>
        <v>2039</v>
      </c>
    </row>
    <row r="77" spans="1:10" x14ac:dyDescent="0.25">
      <c r="A77">
        <v>0</v>
      </c>
      <c r="B77">
        <v>9</v>
      </c>
      <c r="C77">
        <v>59</v>
      </c>
      <c r="D77">
        <f t="shared" si="2"/>
        <v>599</v>
      </c>
      <c r="E77">
        <v>5</v>
      </c>
      <c r="F77">
        <v>55</v>
      </c>
      <c r="G77">
        <v>16</v>
      </c>
      <c r="H77">
        <v>14</v>
      </c>
      <c r="I77">
        <f t="shared" si="3"/>
        <v>619</v>
      </c>
      <c r="J77" t="s">
        <v>25</v>
      </c>
    </row>
    <row r="78" spans="1:10" x14ac:dyDescent="0.25">
      <c r="A78">
        <v>0</v>
      </c>
      <c r="B78">
        <v>0</v>
      </c>
      <c r="C78">
        <v>14</v>
      </c>
      <c r="D78">
        <f t="shared" si="2"/>
        <v>14</v>
      </c>
      <c r="E78">
        <v>16</v>
      </c>
      <c r="F78">
        <v>14</v>
      </c>
      <c r="G78">
        <v>16</v>
      </c>
      <c r="H78">
        <v>30</v>
      </c>
      <c r="I78">
        <f t="shared" si="3"/>
        <v>16</v>
      </c>
    </row>
    <row r="79" spans="1:10" x14ac:dyDescent="0.25">
      <c r="A79">
        <v>0</v>
      </c>
      <c r="B79">
        <v>0</v>
      </c>
      <c r="C79">
        <v>29</v>
      </c>
      <c r="D79">
        <f t="shared" si="2"/>
        <v>29</v>
      </c>
      <c r="E79">
        <v>16</v>
      </c>
      <c r="F79">
        <v>47</v>
      </c>
      <c r="G79">
        <v>17</v>
      </c>
      <c r="H79">
        <v>8</v>
      </c>
      <c r="I79">
        <f t="shared" si="3"/>
        <v>21</v>
      </c>
    </row>
    <row r="80" spans="1:10" x14ac:dyDescent="0.25">
      <c r="A80">
        <v>0</v>
      </c>
      <c r="B80">
        <v>1</v>
      </c>
      <c r="C80">
        <v>12</v>
      </c>
      <c r="D80">
        <f t="shared" si="2"/>
        <v>72</v>
      </c>
      <c r="E80">
        <v>17</v>
      </c>
      <c r="F80">
        <v>36</v>
      </c>
      <c r="G80">
        <v>19</v>
      </c>
      <c r="H80">
        <v>8</v>
      </c>
      <c r="I80">
        <f t="shared" si="3"/>
        <v>92</v>
      </c>
      <c r="J80" t="s">
        <v>22</v>
      </c>
    </row>
    <row r="81" spans="1:10" x14ac:dyDescent="0.25">
      <c r="A81">
        <v>0</v>
      </c>
      <c r="B81">
        <v>5</v>
      </c>
      <c r="C81">
        <v>45</v>
      </c>
      <c r="D81">
        <f t="shared" si="2"/>
        <v>345</v>
      </c>
      <c r="E81">
        <v>19</v>
      </c>
      <c r="F81">
        <v>8</v>
      </c>
      <c r="G81">
        <v>24</v>
      </c>
      <c r="H81">
        <v>44</v>
      </c>
      <c r="I81">
        <f t="shared" si="3"/>
        <v>336</v>
      </c>
    </row>
    <row r="82" spans="1:10" x14ac:dyDescent="0.25">
      <c r="A82">
        <v>0</v>
      </c>
      <c r="B82">
        <v>0</v>
      </c>
      <c r="C82">
        <v>54</v>
      </c>
      <c r="D82">
        <f t="shared" si="2"/>
        <v>54</v>
      </c>
      <c r="E82">
        <v>25</v>
      </c>
      <c r="F82">
        <v>12</v>
      </c>
      <c r="G82">
        <v>26</v>
      </c>
      <c r="H82">
        <v>6</v>
      </c>
      <c r="I82">
        <f t="shared" si="3"/>
        <v>54</v>
      </c>
    </row>
    <row r="83" spans="1:10" x14ac:dyDescent="0.25">
      <c r="A83">
        <v>0</v>
      </c>
      <c r="B83">
        <v>1</v>
      </c>
      <c r="C83">
        <v>22</v>
      </c>
      <c r="D83">
        <f t="shared" si="2"/>
        <v>82</v>
      </c>
      <c r="E83">
        <v>26</v>
      </c>
      <c r="F83">
        <v>25</v>
      </c>
      <c r="G83">
        <v>27</v>
      </c>
      <c r="H83">
        <v>50</v>
      </c>
      <c r="I83">
        <f t="shared" si="3"/>
        <v>85</v>
      </c>
    </row>
    <row r="84" spans="1:10" x14ac:dyDescent="0.25">
      <c r="A84">
        <v>0</v>
      </c>
      <c r="B84">
        <v>0</v>
      </c>
      <c r="C84">
        <v>27</v>
      </c>
      <c r="D84">
        <f t="shared" si="2"/>
        <v>27</v>
      </c>
      <c r="E84">
        <v>28</v>
      </c>
      <c r="F84">
        <v>6</v>
      </c>
      <c r="G84">
        <v>28</v>
      </c>
      <c r="H84">
        <v>43</v>
      </c>
      <c r="I84">
        <f t="shared" si="3"/>
        <v>37</v>
      </c>
    </row>
    <row r="85" spans="1:10" x14ac:dyDescent="0.25">
      <c r="A85">
        <v>0</v>
      </c>
      <c r="B85">
        <v>0</v>
      </c>
      <c r="C85">
        <v>0</v>
      </c>
      <c r="D85">
        <f t="shared" si="2"/>
        <v>0</v>
      </c>
      <c r="E85">
        <v>28</v>
      </c>
      <c r="F85">
        <v>53</v>
      </c>
      <c r="G85">
        <v>29</v>
      </c>
      <c r="H85">
        <v>2</v>
      </c>
      <c r="I85">
        <f t="shared" si="3"/>
        <v>9</v>
      </c>
    </row>
    <row r="86" spans="1:10" x14ac:dyDescent="0.25">
      <c r="A86">
        <v>0</v>
      </c>
      <c r="B86">
        <v>0</v>
      </c>
      <c r="C86">
        <v>0</v>
      </c>
      <c r="D86">
        <f t="shared" si="2"/>
        <v>0</v>
      </c>
      <c r="E86">
        <v>29</v>
      </c>
      <c r="F86">
        <v>11</v>
      </c>
      <c r="G86">
        <v>29</v>
      </c>
      <c r="H86">
        <v>29</v>
      </c>
      <c r="I86">
        <f t="shared" si="3"/>
        <v>18</v>
      </c>
      <c r="J86" t="s">
        <v>22</v>
      </c>
    </row>
    <row r="87" spans="1:10" x14ac:dyDescent="0.25">
      <c r="A87">
        <v>0</v>
      </c>
      <c r="B87">
        <v>26</v>
      </c>
      <c r="C87">
        <v>34</v>
      </c>
      <c r="D87">
        <f t="shared" si="2"/>
        <v>1594</v>
      </c>
      <c r="E87">
        <v>29</v>
      </c>
      <c r="F87">
        <v>29</v>
      </c>
      <c r="G87">
        <f>51+4</f>
        <v>55</v>
      </c>
      <c r="H87">
        <f>18+45</f>
        <v>63</v>
      </c>
      <c r="I87">
        <f t="shared" si="3"/>
        <v>1594</v>
      </c>
    </row>
    <row r="88" spans="1:10" x14ac:dyDescent="0.25">
      <c r="A88">
        <v>0</v>
      </c>
      <c r="B88">
        <v>0</v>
      </c>
      <c r="C88">
        <v>14</v>
      </c>
      <c r="D88">
        <f t="shared" si="2"/>
        <v>14</v>
      </c>
      <c r="E88">
        <v>5</v>
      </c>
      <c r="F88">
        <v>4</v>
      </c>
      <c r="G88">
        <v>5</v>
      </c>
      <c r="H88">
        <v>36</v>
      </c>
      <c r="I88">
        <f t="shared" si="3"/>
        <v>32</v>
      </c>
      <c r="J88" t="s">
        <v>22</v>
      </c>
    </row>
    <row r="89" spans="1:10" x14ac:dyDescent="0.25">
      <c r="A89">
        <v>0</v>
      </c>
      <c r="B89">
        <v>1</v>
      </c>
      <c r="C89">
        <v>8</v>
      </c>
      <c r="D89">
        <f t="shared" si="2"/>
        <v>68</v>
      </c>
      <c r="E89">
        <v>5</v>
      </c>
      <c r="F89">
        <v>36</v>
      </c>
      <c r="G89">
        <v>6</v>
      </c>
      <c r="H89">
        <v>44</v>
      </c>
      <c r="I89">
        <f t="shared" si="3"/>
        <v>68</v>
      </c>
    </row>
    <row r="90" spans="1:10" x14ac:dyDescent="0.25">
      <c r="A90">
        <v>0</v>
      </c>
      <c r="B90">
        <v>1</v>
      </c>
      <c r="C90">
        <v>50</v>
      </c>
      <c r="D90">
        <f t="shared" si="2"/>
        <v>110</v>
      </c>
      <c r="E90">
        <v>7</v>
      </c>
      <c r="F90">
        <v>4</v>
      </c>
      <c r="G90">
        <v>8</v>
      </c>
      <c r="H90">
        <v>51</v>
      </c>
      <c r="I90">
        <f t="shared" si="3"/>
        <v>107</v>
      </c>
    </row>
    <row r="91" spans="1:10" x14ac:dyDescent="0.25">
      <c r="A91">
        <v>0</v>
      </c>
      <c r="B91">
        <v>9</v>
      </c>
      <c r="C91">
        <v>30</v>
      </c>
      <c r="D91">
        <f t="shared" si="2"/>
        <v>570</v>
      </c>
      <c r="E91">
        <v>9</v>
      </c>
      <c r="F91">
        <v>13</v>
      </c>
      <c r="G91">
        <v>18</v>
      </c>
      <c r="H91">
        <v>40</v>
      </c>
      <c r="I91">
        <f t="shared" si="3"/>
        <v>567</v>
      </c>
    </row>
    <row r="92" spans="1:10" x14ac:dyDescent="0.25">
      <c r="A92">
        <v>0</v>
      </c>
      <c r="B92">
        <v>1</v>
      </c>
      <c r="C92">
        <v>55</v>
      </c>
      <c r="D92">
        <f t="shared" si="2"/>
        <v>115</v>
      </c>
      <c r="E92">
        <v>19</v>
      </c>
      <c r="F92">
        <v>4</v>
      </c>
      <c r="G92">
        <v>21</v>
      </c>
      <c r="H92">
        <v>18</v>
      </c>
      <c r="I92">
        <f t="shared" si="3"/>
        <v>134</v>
      </c>
      <c r="J92" t="s">
        <v>22</v>
      </c>
    </row>
    <row r="93" spans="1:10" x14ac:dyDescent="0.25">
      <c r="A93">
        <v>0</v>
      </c>
      <c r="B93">
        <v>0</v>
      </c>
      <c r="C93">
        <v>14</v>
      </c>
      <c r="D93">
        <f t="shared" si="2"/>
        <v>14</v>
      </c>
      <c r="E93">
        <v>21</v>
      </c>
      <c r="F93">
        <v>18</v>
      </c>
      <c r="G93">
        <v>21</v>
      </c>
      <c r="H93">
        <v>32</v>
      </c>
      <c r="I93">
        <f t="shared" si="3"/>
        <v>14</v>
      </c>
    </row>
    <row r="94" spans="1:10" x14ac:dyDescent="0.25">
      <c r="A94">
        <v>0</v>
      </c>
      <c r="B94">
        <v>0</v>
      </c>
      <c r="C94">
        <v>44</v>
      </c>
      <c r="D94">
        <f t="shared" si="2"/>
        <v>44</v>
      </c>
      <c r="E94">
        <v>21</v>
      </c>
      <c r="F94">
        <v>52</v>
      </c>
      <c r="G94">
        <v>22</v>
      </c>
      <c r="H94">
        <v>56</v>
      </c>
      <c r="I94">
        <f t="shared" si="3"/>
        <v>64</v>
      </c>
    </row>
    <row r="95" spans="1:10" x14ac:dyDescent="0.25">
      <c r="A95">
        <v>1</v>
      </c>
      <c r="B95">
        <v>35</v>
      </c>
      <c r="C95">
        <v>43</v>
      </c>
      <c r="D95">
        <f t="shared" si="2"/>
        <v>5743</v>
      </c>
      <c r="E95">
        <v>22</v>
      </c>
      <c r="F95">
        <v>56</v>
      </c>
      <c r="G95">
        <f>51+10+57</f>
        <v>118</v>
      </c>
      <c r="H95">
        <f>19+6+20</f>
        <v>45</v>
      </c>
      <c r="I95">
        <f t="shared" si="3"/>
        <v>5749</v>
      </c>
    </row>
    <row r="96" spans="1:10" x14ac:dyDescent="0.25">
      <c r="A96">
        <v>0</v>
      </c>
      <c r="B96">
        <v>0</v>
      </c>
      <c r="C96">
        <v>0</v>
      </c>
      <c r="D96">
        <f t="shared" si="2"/>
        <v>0</v>
      </c>
      <c r="I96">
        <f t="shared" si="3"/>
        <v>0</v>
      </c>
    </row>
    <row r="97" spans="1:9" x14ac:dyDescent="0.25">
      <c r="A97">
        <v>0</v>
      </c>
      <c r="B97">
        <v>0</v>
      </c>
      <c r="C97">
        <v>44</v>
      </c>
      <c r="D97">
        <f t="shared" si="2"/>
        <v>44</v>
      </c>
      <c r="I97">
        <f>((G97*60)+H97)-((E97*60)+F97)</f>
        <v>0</v>
      </c>
    </row>
    <row r="98" spans="1:9" x14ac:dyDescent="0.25">
      <c r="A98">
        <v>0</v>
      </c>
      <c r="B98">
        <v>0</v>
      </c>
      <c r="C98">
        <v>15</v>
      </c>
      <c r="D98">
        <f t="shared" si="2"/>
        <v>15</v>
      </c>
      <c r="I98">
        <f>((G98*60)+H98)-((E98*60)+F98)</f>
        <v>0</v>
      </c>
    </row>
    <row r="99" spans="1:9" x14ac:dyDescent="0.25">
      <c r="A99">
        <v>0</v>
      </c>
      <c r="B99">
        <v>0</v>
      </c>
      <c r="C99">
        <v>44</v>
      </c>
      <c r="D99">
        <f t="shared" si="2"/>
        <v>44</v>
      </c>
      <c r="I99">
        <f>((G99*60)+H99)-((E99*60)+F99)</f>
        <v>0</v>
      </c>
    </row>
    <row r="100" spans="1:9" x14ac:dyDescent="0.25">
      <c r="A100">
        <v>0</v>
      </c>
      <c r="B100">
        <v>0</v>
      </c>
      <c r="C100">
        <v>59</v>
      </c>
      <c r="D100">
        <f t="shared" si="2"/>
        <v>59</v>
      </c>
      <c r="I100">
        <f>((G100*60)+H100)-((E100*60)+F100)</f>
        <v>0</v>
      </c>
    </row>
    <row r="101" spans="1:9" x14ac:dyDescent="0.25">
      <c r="A101">
        <v>0</v>
      </c>
      <c r="B101">
        <v>34</v>
      </c>
      <c r="C101">
        <v>16</v>
      </c>
      <c r="D101">
        <f t="shared" si="2"/>
        <v>2056</v>
      </c>
      <c r="I101">
        <f>((G101*60)+H101)-((E101*60)+F101)</f>
        <v>0</v>
      </c>
    </row>
    <row r="102" spans="1:9" x14ac:dyDescent="0.25">
      <c r="A102">
        <v>0</v>
      </c>
      <c r="B102">
        <v>0</v>
      </c>
      <c r="C102">
        <v>0</v>
      </c>
      <c r="D102">
        <f t="shared" si="2"/>
        <v>0</v>
      </c>
      <c r="I102">
        <f>((G102*60)+H102)-((E102*60)+F102)</f>
        <v>0</v>
      </c>
    </row>
    <row r="103" spans="1:9" x14ac:dyDescent="0.25">
      <c r="A103">
        <v>0</v>
      </c>
      <c r="B103">
        <v>14</v>
      </c>
      <c r="C103">
        <v>55</v>
      </c>
      <c r="D103">
        <f t="shared" si="2"/>
        <v>895</v>
      </c>
      <c r="I103">
        <f>((G103*60)+H103)-((E103*60)+F103)</f>
        <v>0</v>
      </c>
    </row>
    <row r="104" spans="1:9" x14ac:dyDescent="0.25">
      <c r="A104">
        <v>0</v>
      </c>
      <c r="B104">
        <v>7</v>
      </c>
      <c r="C104">
        <v>47</v>
      </c>
      <c r="D104">
        <f t="shared" si="2"/>
        <v>467</v>
      </c>
      <c r="I104">
        <f>((G104*60)+H104)-((E104*60)+F104)</f>
        <v>0</v>
      </c>
    </row>
    <row r="105" spans="1:9" x14ac:dyDescent="0.25">
      <c r="A105">
        <v>0</v>
      </c>
      <c r="B105">
        <v>0</v>
      </c>
      <c r="C105">
        <v>28</v>
      </c>
      <c r="D105">
        <f t="shared" si="2"/>
        <v>28</v>
      </c>
      <c r="I105">
        <f>((G105*60)+H105)-((E105*60)+F105)</f>
        <v>0</v>
      </c>
    </row>
    <row r="106" spans="1:9" x14ac:dyDescent="0.25">
      <c r="A106">
        <v>0</v>
      </c>
      <c r="B106">
        <v>0</v>
      </c>
      <c r="C106">
        <v>42</v>
      </c>
      <c r="D106">
        <f t="shared" si="2"/>
        <v>42</v>
      </c>
      <c r="I106">
        <f>((G106*60)+H106)-((E106*60)+F106)</f>
        <v>0</v>
      </c>
    </row>
    <row r="107" spans="1:9" x14ac:dyDescent="0.25">
      <c r="A107">
        <v>0</v>
      </c>
      <c r="B107">
        <v>0</v>
      </c>
      <c r="C107">
        <v>0</v>
      </c>
      <c r="D107">
        <f t="shared" si="2"/>
        <v>0</v>
      </c>
      <c r="I107">
        <f>((G107*60)+H107)-((E107*60)+F107)</f>
        <v>0</v>
      </c>
    </row>
    <row r="108" spans="1:9" x14ac:dyDescent="0.25">
      <c r="A108">
        <v>0</v>
      </c>
      <c r="B108">
        <v>0</v>
      </c>
      <c r="C108">
        <v>14</v>
      </c>
      <c r="D108">
        <f t="shared" si="2"/>
        <v>14</v>
      </c>
      <c r="I108">
        <f>((G108*60)+H108)-((E108*60)+F108)</f>
        <v>0</v>
      </c>
    </row>
    <row r="109" spans="1:9" x14ac:dyDescent="0.25">
      <c r="A109">
        <v>0</v>
      </c>
      <c r="B109">
        <v>1</v>
      </c>
      <c r="C109">
        <v>25</v>
      </c>
      <c r="D109">
        <f t="shared" si="2"/>
        <v>85</v>
      </c>
      <c r="I109">
        <f>((G109*60)+H109)-((E109*60)+F109)</f>
        <v>0</v>
      </c>
    </row>
    <row r="110" spans="1:9" x14ac:dyDescent="0.25">
      <c r="A110">
        <v>0</v>
      </c>
      <c r="B110">
        <v>0</v>
      </c>
      <c r="C110">
        <v>57</v>
      </c>
      <c r="D110">
        <f t="shared" si="2"/>
        <v>57</v>
      </c>
      <c r="I110">
        <f>((G110*60)+H110)-((E110*60)+F110)</f>
        <v>0</v>
      </c>
    </row>
    <row r="111" spans="1:9" x14ac:dyDescent="0.25">
      <c r="A111">
        <v>0</v>
      </c>
      <c r="B111">
        <v>0</v>
      </c>
      <c r="C111">
        <v>28</v>
      </c>
      <c r="D111">
        <f t="shared" si="2"/>
        <v>28</v>
      </c>
      <c r="I111">
        <f>((G111*60)+H111)-((E111*60)+F111)</f>
        <v>0</v>
      </c>
    </row>
    <row r="112" spans="1:9" x14ac:dyDescent="0.25">
      <c r="A112">
        <v>0</v>
      </c>
      <c r="B112">
        <v>1</v>
      </c>
      <c r="C112">
        <v>11</v>
      </c>
      <c r="D112">
        <f t="shared" si="2"/>
        <v>71</v>
      </c>
      <c r="I112">
        <f t="shared" si="3"/>
        <v>0</v>
      </c>
    </row>
    <row r="113" spans="1:10" x14ac:dyDescent="0.25">
      <c r="A113">
        <v>0</v>
      </c>
      <c r="B113">
        <v>19</v>
      </c>
      <c r="C113">
        <v>5</v>
      </c>
      <c r="D113">
        <f t="shared" si="2"/>
        <v>1145</v>
      </c>
      <c r="E113">
        <v>0</v>
      </c>
      <c r="F113">
        <v>0</v>
      </c>
      <c r="G113">
        <v>7</v>
      </c>
      <c r="H113">
        <v>32</v>
      </c>
      <c r="I113">
        <f>((G113*60)+H113)-((E113*60)+F113)</f>
        <v>452</v>
      </c>
    </row>
    <row r="114" spans="1:10" x14ac:dyDescent="0.25">
      <c r="A114">
        <v>0</v>
      </c>
      <c r="B114">
        <v>6</v>
      </c>
      <c r="C114">
        <v>25</v>
      </c>
      <c r="D114">
        <f t="shared" si="2"/>
        <v>385</v>
      </c>
      <c r="E114">
        <v>7</v>
      </c>
      <c r="F114">
        <v>56</v>
      </c>
      <c r="G114">
        <v>14</v>
      </c>
      <c r="H114">
        <v>24</v>
      </c>
      <c r="I114">
        <f>((G114*60)+H114)-((E114*60)+F114)</f>
        <v>388</v>
      </c>
    </row>
    <row r="115" spans="1:10" x14ac:dyDescent="0.25">
      <c r="A115">
        <v>0</v>
      </c>
      <c r="B115">
        <v>5</v>
      </c>
      <c r="C115">
        <v>44</v>
      </c>
      <c r="D115">
        <f t="shared" si="2"/>
        <v>344</v>
      </c>
      <c r="E115">
        <v>14</v>
      </c>
      <c r="F115">
        <v>40</v>
      </c>
      <c r="G115">
        <v>20</v>
      </c>
      <c r="H115">
        <v>43</v>
      </c>
      <c r="I115">
        <f>((G115*60)+H115)-((E115*60)+F115)</f>
        <v>363</v>
      </c>
      <c r="J115" t="s">
        <v>22</v>
      </c>
    </row>
    <row r="116" spans="1:10" x14ac:dyDescent="0.25">
      <c r="A116">
        <v>0</v>
      </c>
      <c r="B116">
        <v>0</v>
      </c>
      <c r="C116">
        <v>15</v>
      </c>
      <c r="D116">
        <f t="shared" si="2"/>
        <v>15</v>
      </c>
      <c r="E116">
        <v>20</v>
      </c>
      <c r="F116">
        <v>43</v>
      </c>
      <c r="G116">
        <v>21</v>
      </c>
      <c r="H116">
        <v>17</v>
      </c>
      <c r="I116">
        <f>((G116*60)+H116)-((E116*60)+F116)</f>
        <v>34</v>
      </c>
      <c r="J116" t="s">
        <v>22</v>
      </c>
    </row>
    <row r="117" spans="1:10" x14ac:dyDescent="0.25">
      <c r="A117">
        <v>0</v>
      </c>
      <c r="B117">
        <v>2</v>
      </c>
      <c r="C117">
        <v>37</v>
      </c>
      <c r="D117">
        <f t="shared" si="2"/>
        <v>157</v>
      </c>
      <c r="E117">
        <v>21</v>
      </c>
      <c r="F117">
        <v>17</v>
      </c>
      <c r="G117">
        <v>24</v>
      </c>
      <c r="H117">
        <v>14</v>
      </c>
      <c r="I117">
        <f>((G117*60)+H117)-((E117*60)+F117)</f>
        <v>177</v>
      </c>
      <c r="J117" t="s">
        <v>22</v>
      </c>
    </row>
    <row r="118" spans="1:10" x14ac:dyDescent="0.25">
      <c r="A118">
        <v>0</v>
      </c>
      <c r="B118">
        <v>5</v>
      </c>
      <c r="C118">
        <v>18</v>
      </c>
      <c r="D118">
        <f t="shared" si="2"/>
        <v>318</v>
      </c>
      <c r="E118">
        <v>24</v>
      </c>
      <c r="F118">
        <v>14</v>
      </c>
      <c r="G118">
        <v>29</v>
      </c>
      <c r="H118">
        <v>33</v>
      </c>
      <c r="I118">
        <f>((G118*60)+H118)-((E118*60)+F118)</f>
        <v>319</v>
      </c>
    </row>
    <row r="119" spans="1:10" x14ac:dyDescent="0.25">
      <c r="A119">
        <v>0</v>
      </c>
      <c r="B119">
        <v>0</v>
      </c>
      <c r="C119">
        <v>43</v>
      </c>
      <c r="D119">
        <f t="shared" si="2"/>
        <v>43</v>
      </c>
      <c r="E119">
        <v>29</v>
      </c>
      <c r="F119">
        <v>52</v>
      </c>
      <c r="G119">
        <v>30</v>
      </c>
      <c r="H119">
        <v>55</v>
      </c>
      <c r="I119">
        <f>((G119*60)+H119)-((E119*60)+F119)</f>
        <v>63</v>
      </c>
      <c r="J119" t="s">
        <v>22</v>
      </c>
    </row>
    <row r="120" spans="1:10" x14ac:dyDescent="0.25">
      <c r="A120">
        <v>0</v>
      </c>
      <c r="B120">
        <v>0</v>
      </c>
      <c r="C120">
        <v>28</v>
      </c>
      <c r="D120">
        <f t="shared" si="2"/>
        <v>28</v>
      </c>
      <c r="E120">
        <v>30</v>
      </c>
      <c r="F120">
        <v>55</v>
      </c>
      <c r="G120">
        <v>31</v>
      </c>
      <c r="H120">
        <v>15</v>
      </c>
      <c r="I120">
        <f>((G120*60)+H120)-((E120*60)+F120)</f>
        <v>20</v>
      </c>
    </row>
    <row r="121" spans="1:10" x14ac:dyDescent="0.25">
      <c r="A121">
        <v>0</v>
      </c>
      <c r="B121">
        <v>8</v>
      </c>
      <c r="C121">
        <v>44</v>
      </c>
      <c r="D121">
        <f t="shared" si="2"/>
        <v>524</v>
      </c>
      <c r="E121">
        <v>31</v>
      </c>
      <c r="F121">
        <v>43</v>
      </c>
      <c r="G121">
        <v>40</v>
      </c>
      <c r="H121">
        <v>47</v>
      </c>
      <c r="I121">
        <f>((G121*60)+H121)-((E121*60)+F121)</f>
        <v>544</v>
      </c>
      <c r="J121" t="s">
        <v>22</v>
      </c>
    </row>
    <row r="122" spans="1:10" x14ac:dyDescent="0.25">
      <c r="A122">
        <v>0</v>
      </c>
      <c r="B122">
        <v>5</v>
      </c>
      <c r="C122">
        <v>45</v>
      </c>
      <c r="D122">
        <f t="shared" si="2"/>
        <v>345</v>
      </c>
      <c r="E122">
        <v>40</v>
      </c>
      <c r="F122">
        <v>47</v>
      </c>
      <c r="G122">
        <v>46</v>
      </c>
      <c r="H122">
        <v>52</v>
      </c>
      <c r="I122">
        <f>((G122*60)+H122)-((E122*60)+F122)</f>
        <v>365</v>
      </c>
      <c r="J122" t="s">
        <v>22</v>
      </c>
    </row>
    <row r="123" spans="1:10" x14ac:dyDescent="0.25">
      <c r="A123">
        <v>0</v>
      </c>
      <c r="B123">
        <v>0</v>
      </c>
      <c r="C123">
        <v>14</v>
      </c>
      <c r="D123">
        <f t="shared" si="2"/>
        <v>14</v>
      </c>
      <c r="E123">
        <v>46</v>
      </c>
      <c r="F123">
        <v>52</v>
      </c>
      <c r="G123">
        <v>47</v>
      </c>
      <c r="H123">
        <v>27</v>
      </c>
      <c r="I123">
        <f>((G123*60)+H123)-((E123*60)+F123)</f>
        <v>35</v>
      </c>
      <c r="J123" t="s">
        <v>22</v>
      </c>
    </row>
    <row r="124" spans="1:10" x14ac:dyDescent="0.25">
      <c r="A124">
        <v>0</v>
      </c>
      <c r="B124">
        <v>1</v>
      </c>
      <c r="C124">
        <v>55</v>
      </c>
      <c r="D124">
        <f t="shared" si="2"/>
        <v>115</v>
      </c>
      <c r="E124">
        <v>47</v>
      </c>
      <c r="F124">
        <v>27</v>
      </c>
      <c r="G124">
        <v>49</v>
      </c>
      <c r="H124">
        <v>41</v>
      </c>
      <c r="I124">
        <f>((G124*60)+H124)-((E124*60)+F124)</f>
        <v>134</v>
      </c>
      <c r="J124" t="s">
        <v>22</v>
      </c>
    </row>
    <row r="125" spans="1:10" x14ac:dyDescent="0.25">
      <c r="A125">
        <v>0</v>
      </c>
      <c r="B125">
        <v>0</v>
      </c>
      <c r="C125">
        <v>43</v>
      </c>
      <c r="D125">
        <f t="shared" si="2"/>
        <v>43</v>
      </c>
      <c r="E125">
        <v>49</v>
      </c>
      <c r="F125">
        <v>41</v>
      </c>
      <c r="G125">
        <v>50</v>
      </c>
      <c r="H125">
        <v>44</v>
      </c>
      <c r="I125">
        <f>((G125*60)+H125)-((E125*60)+F125)</f>
        <v>63</v>
      </c>
      <c r="J125" t="s">
        <v>22</v>
      </c>
    </row>
    <row r="126" spans="1:10" x14ac:dyDescent="0.25">
      <c r="A126">
        <v>0</v>
      </c>
      <c r="B126">
        <v>11</v>
      </c>
      <c r="C126">
        <v>59</v>
      </c>
      <c r="D126">
        <f t="shared" si="2"/>
        <v>719</v>
      </c>
      <c r="E126">
        <v>50</v>
      </c>
      <c r="F126">
        <v>44</v>
      </c>
      <c r="G126">
        <v>62</v>
      </c>
      <c r="H126">
        <v>49</v>
      </c>
      <c r="I126">
        <f>((G126*60)+H126)-((E126*60)+F126)</f>
        <v>725</v>
      </c>
    </row>
    <row r="127" spans="1:10" x14ac:dyDescent="0.25">
      <c r="A127">
        <v>0</v>
      </c>
      <c r="B127">
        <v>10</v>
      </c>
      <c r="C127">
        <v>19</v>
      </c>
      <c r="D127">
        <f t="shared" si="2"/>
        <v>619</v>
      </c>
      <c r="E127">
        <v>11</v>
      </c>
      <c r="F127">
        <v>45</v>
      </c>
      <c r="G127">
        <v>22</v>
      </c>
      <c r="H127">
        <v>0</v>
      </c>
      <c r="I127">
        <f>((G127*60)+H127)-((E127*60)+F127)</f>
        <v>615</v>
      </c>
      <c r="J127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Brigham Young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BYU</dc:creator>
  <cp:lastModifiedBy>BYU</cp:lastModifiedBy>
  <dcterms:created xsi:type="dcterms:W3CDTF">2015-06-12T04:08:11Z</dcterms:created>
  <dcterms:modified xsi:type="dcterms:W3CDTF">2015-06-12T23:08:34Z</dcterms:modified>
</cp:coreProperties>
</file>